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 学会関係\H30\01 農業農村工学会\★★H30年度京都支部研究発表会準備\★第75回愛知県\02_参加者名簿\H300530_計画課修正\"/>
    </mc:Choice>
  </mc:AlternateContent>
  <bookViews>
    <workbookView xWindow="240" yWindow="45" windowWidth="16020" windowHeight="67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15" i="1" l="1"/>
  <c r="T17" i="1"/>
  <c r="T18" i="1"/>
  <c r="T19" i="1"/>
  <c r="T20" i="1"/>
  <c r="T21" i="1"/>
  <c r="T22" i="1"/>
  <c r="T23" i="1"/>
  <c r="T24" i="1"/>
  <c r="T16" i="1"/>
  <c r="T15" i="1"/>
  <c r="R17" i="1"/>
  <c r="R18" i="1"/>
  <c r="R19" i="1"/>
  <c r="R20" i="1"/>
  <c r="R21" i="1"/>
  <c r="R22" i="1"/>
  <c r="R23" i="1"/>
  <c r="R24" i="1"/>
  <c r="R16" i="1"/>
  <c r="R25" i="1" s="1"/>
  <c r="R15" i="1"/>
  <c r="R14" i="1"/>
  <c r="T14" i="1"/>
  <c r="Q25" i="1"/>
  <c r="T25" i="1" l="1"/>
  <c r="K22" i="1"/>
  <c r="L22" i="1"/>
  <c r="K23" i="1"/>
  <c r="L23" i="1"/>
  <c r="K24" i="1"/>
  <c r="L24" i="1"/>
  <c r="S25" i="1"/>
  <c r="O25" i="1"/>
  <c r="M25" i="1"/>
  <c r="L14" i="1"/>
  <c r="L15" i="1"/>
  <c r="L16" i="1"/>
  <c r="N18" i="1"/>
  <c r="N19" i="1"/>
  <c r="N20" i="1"/>
  <c r="N21" i="1"/>
  <c r="N22" i="1"/>
  <c r="N23" i="1"/>
  <c r="N24" i="1"/>
  <c r="P15" i="1"/>
  <c r="P16" i="1"/>
  <c r="P17" i="1"/>
  <c r="P18" i="1"/>
  <c r="P19" i="1"/>
  <c r="P20" i="1"/>
  <c r="P21" i="1"/>
  <c r="P22" i="1"/>
  <c r="P23" i="1"/>
  <c r="P24" i="1"/>
  <c r="P14" i="1"/>
  <c r="N14" i="1"/>
  <c r="P25" i="1" l="1"/>
  <c r="K19" i="1"/>
  <c r="L19" i="1"/>
  <c r="K20" i="1"/>
  <c r="L20" i="1"/>
  <c r="K21" i="1"/>
  <c r="L21" i="1"/>
  <c r="N17" i="1" l="1"/>
  <c r="K16" i="1"/>
  <c r="N16" i="1"/>
  <c r="L18" i="1" l="1"/>
  <c r="K18" i="1"/>
  <c r="K17" i="1"/>
  <c r="L17" i="1"/>
  <c r="N15" i="1" l="1"/>
  <c r="N25" i="1" s="1"/>
  <c r="L25" i="1" l="1"/>
  <c r="K25" i="1"/>
</calcChain>
</file>

<file path=xl/sharedStrings.xml><?xml version="1.0" encoding="utf-8"?>
<sst xmlns="http://schemas.openxmlformats.org/spreadsheetml/2006/main" count="54" uniqueCount="49">
  <si>
    <t>情報交換会</t>
    <rPh sb="0" eb="2">
      <t>ジョウホウ</t>
    </rPh>
    <rPh sb="2" eb="5">
      <t>コウカンカイ</t>
    </rPh>
    <phoneticPr fontId="1"/>
  </si>
  <si>
    <t>研究発表会</t>
    <rPh sb="0" eb="2">
      <t>ケンキュウ</t>
    </rPh>
    <rPh sb="2" eb="4">
      <t>ハッピョウ</t>
    </rPh>
    <rPh sb="4" eb="5">
      <t>カイ</t>
    </rPh>
    <phoneticPr fontId="1"/>
  </si>
  <si>
    <t>氏　　名</t>
    <rPh sb="0" eb="1">
      <t>シ</t>
    </rPh>
    <rPh sb="3" eb="4">
      <t>メイ</t>
    </rPh>
    <phoneticPr fontId="1"/>
  </si>
  <si>
    <t>所　　　属</t>
    <rPh sb="0" eb="1">
      <t>ショ</t>
    </rPh>
    <rPh sb="4" eb="5">
      <t>ゾク</t>
    </rPh>
    <phoneticPr fontId="1"/>
  </si>
  <si>
    <t>職名</t>
    <rPh sb="0" eb="2">
      <t>ショクメイ</t>
    </rPh>
    <phoneticPr fontId="1"/>
  </si>
  <si>
    <t>会員：3,000円
非会員：4,500円</t>
    <rPh sb="0" eb="2">
      <t>カイイン</t>
    </rPh>
    <rPh sb="8" eb="9">
      <t>エン</t>
    </rPh>
    <rPh sb="10" eb="13">
      <t>ヒカイイン</t>
    </rPh>
    <rPh sb="19" eb="20">
      <t>エン</t>
    </rPh>
    <phoneticPr fontId="1"/>
  </si>
  <si>
    <t>1,000円</t>
    <rPh sb="5" eb="6">
      <t>エン</t>
    </rPh>
    <phoneticPr fontId="1"/>
  </si>
  <si>
    <t>5,000円</t>
    <rPh sb="5" eb="6">
      <t>エン</t>
    </rPh>
    <phoneticPr fontId="1"/>
  </si>
  <si>
    <t>申込機関名：</t>
    <rPh sb="0" eb="2">
      <t>モウシコ</t>
    </rPh>
    <rPh sb="2" eb="4">
      <t>キカン</t>
    </rPh>
    <rPh sb="4" eb="5">
      <t>メイ</t>
    </rPh>
    <phoneticPr fontId="1"/>
  </si>
  <si>
    <t>担当者：</t>
    <rPh sb="0" eb="3">
      <t>タントウシャ</t>
    </rPh>
    <phoneticPr fontId="1"/>
  </si>
  <si>
    <t>e-mail：</t>
    <phoneticPr fontId="1"/>
  </si>
  <si>
    <t>住　所：</t>
    <rPh sb="0" eb="1">
      <t>ジュウ</t>
    </rPh>
    <rPh sb="2" eb="3">
      <t>ショ</t>
    </rPh>
    <phoneticPr fontId="1"/>
  </si>
  <si>
    <t>TEL：</t>
    <phoneticPr fontId="1"/>
  </si>
  <si>
    <t>公費負担</t>
    <rPh sb="0" eb="2">
      <t>コウヒ</t>
    </rPh>
    <rPh sb="2" eb="4">
      <t>フタン</t>
    </rPh>
    <phoneticPr fontId="1"/>
  </si>
  <si>
    <t>自己負担</t>
    <rPh sb="0" eb="2">
      <t>ジコ</t>
    </rPh>
    <rPh sb="2" eb="4">
      <t>フタン</t>
    </rPh>
    <phoneticPr fontId="1"/>
  </si>
  <si>
    <t>CPD</t>
    <phoneticPr fontId="1"/>
  </si>
  <si>
    <t>合　　計</t>
    <rPh sb="0" eb="1">
      <t>ゴウ</t>
    </rPh>
    <rPh sb="3" eb="4">
      <t>ケイ</t>
    </rPh>
    <phoneticPr fontId="1"/>
  </si>
  <si>
    <t>○</t>
  </si>
  <si>
    <t>会員or非会員</t>
    <rPh sb="0" eb="2">
      <t>カイイン</t>
    </rPh>
    <rPh sb="4" eb="7">
      <t>ヒカイイン</t>
    </rPh>
    <phoneticPr fontId="1"/>
  </si>
  <si>
    <t>会員番号</t>
    <phoneticPr fontId="1"/>
  </si>
  <si>
    <t>会員</t>
  </si>
  <si>
    <t>○○　○○</t>
    <phoneticPr fontId="1"/>
  </si>
  <si>
    <t>〒</t>
    <phoneticPr fontId="1"/>
  </si>
  <si>
    <t>記入例</t>
    <rPh sb="0" eb="2">
      <t>キニュウ</t>
    </rPh>
    <rPh sb="2" eb="3">
      <t>レイ</t>
    </rPh>
    <phoneticPr fontId="1"/>
  </si>
  <si>
    <t>▲▲県---部***局+++課</t>
    <rPh sb="2" eb="3">
      <t>ケン</t>
    </rPh>
    <rPh sb="6" eb="7">
      <t>ブ</t>
    </rPh>
    <rPh sb="10" eb="11">
      <t>キョク</t>
    </rPh>
    <rPh sb="14" eb="15">
      <t>カ</t>
    </rPh>
    <phoneticPr fontId="1"/>
  </si>
  <si>
    <t>課長</t>
    <rPh sb="0" eb="2">
      <t>カチョウ</t>
    </rPh>
    <phoneticPr fontId="1"/>
  </si>
  <si>
    <t>01234567</t>
    <phoneticPr fontId="1"/>
  </si>
  <si>
    <t>〇</t>
    <phoneticPr fontId="1"/>
  </si>
  <si>
    <t>宿泊</t>
    <rPh sb="0" eb="2">
      <t>シュクハク</t>
    </rPh>
    <phoneticPr fontId="1"/>
  </si>
  <si>
    <t>12,000円</t>
    <rPh sb="6" eb="7">
      <t>エン</t>
    </rPh>
    <phoneticPr fontId="1"/>
  </si>
  <si>
    <t>3,000円</t>
    <rPh sb="5" eb="6">
      <t>エン</t>
    </rPh>
    <phoneticPr fontId="1"/>
  </si>
  <si>
    <t>申込日：</t>
    <rPh sb="0" eb="2">
      <t>モウシコミ</t>
    </rPh>
    <rPh sb="2" eb="3">
      <t>ヒ</t>
    </rPh>
    <phoneticPr fontId="1"/>
  </si>
  <si>
    <t xml:space="preserve">【備考】
</t>
    <rPh sb="1" eb="3">
      <t>ビコウ</t>
    </rPh>
    <phoneticPr fontId="1"/>
  </si>
  <si>
    <t>第75回農業農村工学会京都支部研究発表会参加申込書</t>
    <rPh sb="0" eb="1">
      <t>ダイ</t>
    </rPh>
    <rPh sb="3" eb="4">
      <t>カイ</t>
    </rPh>
    <rPh sb="4" eb="6">
      <t>ノウギョウ</t>
    </rPh>
    <rPh sb="6" eb="8">
      <t>ノウソン</t>
    </rPh>
    <rPh sb="8" eb="10">
      <t>コウガク</t>
    </rPh>
    <rPh sb="10" eb="11">
      <t>カイ</t>
    </rPh>
    <rPh sb="11" eb="13">
      <t>キョウト</t>
    </rPh>
    <rPh sb="13" eb="15">
      <t>シブ</t>
    </rPh>
    <rPh sb="15" eb="17">
      <t>ケンキュウ</t>
    </rPh>
    <rPh sb="17" eb="18">
      <t>ハツ</t>
    </rPh>
    <rPh sb="18" eb="19">
      <t>ヒョウ</t>
    </rPh>
    <rPh sb="19" eb="20">
      <t>カイ</t>
    </rPh>
    <rPh sb="20" eb="22">
      <t>サンカ</t>
    </rPh>
    <rPh sb="22" eb="23">
      <t>モウ</t>
    </rPh>
    <rPh sb="23" eb="24">
      <t>コ</t>
    </rPh>
    <rPh sb="24" eb="25">
      <t>ショ</t>
    </rPh>
    <phoneticPr fontId="1"/>
  </si>
  <si>
    <t>FAX：</t>
    <phoneticPr fontId="1"/>
  </si>
  <si>
    <t>現地研修会</t>
    <rPh sb="0" eb="2">
      <t>ゲンチ</t>
    </rPh>
    <rPh sb="2" eb="5">
      <t>ケンシュウカイ</t>
    </rPh>
    <phoneticPr fontId="1"/>
  </si>
  <si>
    <t>昼食（現地研修会）</t>
    <rPh sb="0" eb="2">
      <t>チュウショク</t>
    </rPh>
    <rPh sb="3" eb="5">
      <t>ゲンチ</t>
    </rPh>
    <rPh sb="5" eb="8">
      <t>ケンシュウカイ</t>
    </rPh>
    <phoneticPr fontId="1"/>
  </si>
  <si>
    <t>株式会社日本旅行「第75回農業農村工学会京都支部研究発表会」担当</t>
    <phoneticPr fontId="1"/>
  </si>
  <si>
    <t>：</t>
    <phoneticPr fontId="1"/>
  </si>
  <si>
    <t>：</t>
    <phoneticPr fontId="1"/>
  </si>
  <si>
    <t>申込先</t>
    <rPh sb="0" eb="3">
      <t>モウシコミサキ</t>
    </rPh>
    <phoneticPr fontId="1"/>
  </si>
  <si>
    <t>E-mail</t>
    <phoneticPr fontId="1"/>
  </si>
  <si>
    <t>nogyo_aichi@nta.co.jp</t>
    <phoneticPr fontId="1"/>
  </si>
  <si>
    <t>備考</t>
    <rPh sb="0" eb="2">
      <t>ビコウ</t>
    </rPh>
    <phoneticPr fontId="1"/>
  </si>
  <si>
    <t>件名を「参加申込み」としてください。</t>
    <rPh sb="0" eb="2">
      <t>ケンメイ</t>
    </rPh>
    <rPh sb="4" eb="6">
      <t>サンカ</t>
    </rPh>
    <rPh sb="6" eb="8">
      <t>モウシコ</t>
    </rPh>
    <phoneticPr fontId="1"/>
  </si>
  <si>
    <t>（※（株）日本旅行申込み専用アドレス）</t>
    <rPh sb="3" eb="4">
      <t>カブ</t>
    </rPh>
    <rPh sb="5" eb="7">
      <t>ニホン</t>
    </rPh>
    <rPh sb="7" eb="9">
      <t>リョコウ</t>
    </rPh>
    <rPh sb="9" eb="11">
      <t>モウシコ</t>
    </rPh>
    <rPh sb="12" eb="14">
      <t>センヨウ</t>
    </rPh>
    <phoneticPr fontId="1"/>
  </si>
  <si>
    <t>申込期限</t>
    <rPh sb="0" eb="2">
      <t>モウシコミ</t>
    </rPh>
    <rPh sb="2" eb="4">
      <t>キゲン</t>
    </rPh>
    <phoneticPr fontId="1"/>
  </si>
  <si>
    <t>平成30年8月31日（金）</t>
    <rPh sb="0" eb="2">
      <t>ヘイセイ</t>
    </rPh>
    <rPh sb="4" eb="5">
      <t>ネン</t>
    </rPh>
    <rPh sb="6" eb="7">
      <t>ガツ</t>
    </rPh>
    <rPh sb="9" eb="10">
      <t>ニチ</t>
    </rPh>
    <rPh sb="11" eb="12">
      <t>キン</t>
    </rPh>
    <phoneticPr fontId="1"/>
  </si>
  <si>
    <t>【備考】記載例
・▲▲県では、研究発表会および現地研修会の参加費は「公費負担」とし、昼食および情報交換会は「自己負担」としております。
・公費負担分〇〇円については、▲▲県知事あて請求書をお願いします。また、事後振込でお願いします。（▲▲県分を一括振込）
・自己負担分●●円については、個人あて請求をお願いします。(請求書は県庁へ郵送いただきましたら、こちらで個人あてに送付します)
・農業農村工学会京都支部長から、（株）日本旅行への委任状が必要となりますので、別添様式に必要事項を記載・代表者印を押印のうえ、送付をお願いします。
・▲▲県から参加費の振込みを行うにあたり、届出書の提出が必要となりますので、別添「愛知県受取人届出書」に必要事項を記載・代表者印を押印のうえ、送付をお願いします。</t>
    <rPh sb="1" eb="3">
      <t>ビコウ</t>
    </rPh>
    <rPh sb="4" eb="7">
      <t>キサイレイ</t>
    </rPh>
    <rPh sb="29" eb="31">
      <t>サンカ</t>
    </rPh>
    <rPh sb="31" eb="32">
      <t>ヒ</t>
    </rPh>
    <rPh sb="69" eb="71">
      <t>コウヒ</t>
    </rPh>
    <rPh sb="71" eb="73">
      <t>フタン</t>
    </rPh>
    <rPh sb="73" eb="74">
      <t>ブン</t>
    </rPh>
    <rPh sb="76" eb="77">
      <t>エン</t>
    </rPh>
    <rPh sb="85" eb="88">
      <t>ケンチジ</t>
    </rPh>
    <rPh sb="90" eb="93">
      <t>セイキュウショ</t>
    </rPh>
    <rPh sb="95" eb="96">
      <t>ネガ</t>
    </rPh>
    <rPh sb="104" eb="106">
      <t>ジゴ</t>
    </rPh>
    <rPh sb="106" eb="108">
      <t>フリコミ</t>
    </rPh>
    <rPh sb="110" eb="111">
      <t>ネガ</t>
    </rPh>
    <rPh sb="120" eb="121">
      <t>ブン</t>
    </rPh>
    <rPh sb="122" eb="124">
      <t>イッカツ</t>
    </rPh>
    <rPh sb="124" eb="126">
      <t>フリコミ</t>
    </rPh>
    <rPh sb="129" eb="131">
      <t>ジコ</t>
    </rPh>
    <rPh sb="131" eb="133">
      <t>フタン</t>
    </rPh>
    <rPh sb="133" eb="134">
      <t>ブン</t>
    </rPh>
    <rPh sb="136" eb="137">
      <t>エン</t>
    </rPh>
    <rPh sb="143" eb="145">
      <t>コジン</t>
    </rPh>
    <rPh sb="147" eb="149">
      <t>セイキュウ</t>
    </rPh>
    <rPh sb="151" eb="152">
      <t>ネガ</t>
    </rPh>
    <rPh sb="158" eb="161">
      <t>セイキュウショ</t>
    </rPh>
    <rPh sb="162" eb="164">
      <t>ケンチョウ</t>
    </rPh>
    <rPh sb="165" eb="167">
      <t>ユウソウ</t>
    </rPh>
    <rPh sb="180" eb="182">
      <t>コジン</t>
    </rPh>
    <rPh sb="185" eb="187">
      <t>ソウフ</t>
    </rPh>
    <rPh sb="221" eb="223">
      <t>ヒツヨウ</t>
    </rPh>
    <rPh sb="231" eb="233">
      <t>ベッテン</t>
    </rPh>
    <rPh sb="233" eb="235">
      <t>ヨウシキ</t>
    </rPh>
    <rPh sb="236" eb="238">
      <t>ヒツヨウ</t>
    </rPh>
    <rPh sb="238" eb="240">
      <t>ジコウ</t>
    </rPh>
    <rPh sb="241" eb="243">
      <t>キサイ</t>
    </rPh>
    <rPh sb="244" eb="247">
      <t>ダイヒョウシャ</t>
    </rPh>
    <rPh sb="247" eb="248">
      <t>イン</t>
    </rPh>
    <rPh sb="249" eb="251">
      <t>オウイン</t>
    </rPh>
    <rPh sb="255" eb="257">
      <t>ソウフ</t>
    </rPh>
    <rPh sb="259" eb="260">
      <t>ネガ</t>
    </rPh>
    <rPh sb="304" eb="306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</si>
</sst>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77" formatCode="#,###"/>
    <numFmt numFmtId="178" formatCode="yyyy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4" fillId="0" borderId="27" xfId="0" applyFont="1" applyBorder="1" applyAlignment="1" applyProtection="1">
      <protection locked="0"/>
    </xf>
    <xf numFmtId="0" fontId="0" fillId="0" borderId="27" xfId="0" applyFont="1" applyBorder="1" applyAlignment="1" applyProtection="1">
      <protection locked="0"/>
    </xf>
    <xf numFmtId="0" fontId="4" fillId="0" borderId="28" xfId="0" applyFont="1" applyBorder="1" applyAlignment="1" applyProtection="1">
      <protection locked="0"/>
    </xf>
    <xf numFmtId="0" fontId="0" fillId="0" borderId="28" xfId="0" applyFont="1" applyBorder="1" applyAlignme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177" fontId="8" fillId="0" borderId="23" xfId="1" applyNumberFormat="1" applyFont="1" applyFill="1" applyBorder="1" applyProtection="1">
      <alignment vertical="center"/>
      <protection locked="0"/>
    </xf>
    <xf numFmtId="177" fontId="8" fillId="0" borderId="21" xfId="0" applyNumberFormat="1" applyFont="1" applyFill="1" applyBorder="1" applyAlignment="1" applyProtection="1">
      <alignment horizontal="center" vertical="center"/>
      <protection locked="0"/>
    </xf>
    <xf numFmtId="177" fontId="8" fillId="0" borderId="35" xfId="0" applyNumberFormat="1" applyFont="1" applyFill="1" applyBorder="1" applyAlignment="1" applyProtection="1">
      <alignment horizontal="center" vertical="center"/>
      <protection locked="0"/>
    </xf>
    <xf numFmtId="177" fontId="8" fillId="0" borderId="6" xfId="0" applyNumberFormat="1" applyFont="1" applyFill="1" applyBorder="1" applyAlignment="1" applyProtection="1">
      <alignment horizontal="center" vertical="center"/>
      <protection locked="0"/>
    </xf>
    <xf numFmtId="177" fontId="8" fillId="0" borderId="30" xfId="1" applyNumberFormat="1" applyFont="1" applyFill="1" applyBorder="1" applyProtection="1">
      <alignment vertical="center"/>
      <protection locked="0"/>
    </xf>
    <xf numFmtId="0" fontId="0" fillId="0" borderId="27" xfId="0" applyBorder="1" applyProtection="1">
      <alignment vertical="center"/>
    </xf>
    <xf numFmtId="0" fontId="8" fillId="0" borderId="14" xfId="0" applyFont="1" applyBorder="1" applyAlignment="1" applyProtection="1">
      <alignment vertical="center" wrapText="1"/>
    </xf>
    <xf numFmtId="0" fontId="8" fillId="0" borderId="3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vertical="center" shrinkToFit="1"/>
    </xf>
    <xf numFmtId="0" fontId="6" fillId="0" borderId="4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quotePrefix="1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/>
    </xf>
    <xf numFmtId="177" fontId="8" fillId="0" borderId="3" xfId="1" applyNumberFormat="1" applyFont="1" applyFill="1" applyBorder="1" applyProtection="1">
      <alignment vertical="center"/>
    </xf>
    <xf numFmtId="177" fontId="8" fillId="0" borderId="41" xfId="1" applyNumberFormat="1" applyFont="1" applyFill="1" applyBorder="1" applyProtection="1">
      <alignment vertical="center"/>
    </xf>
    <xf numFmtId="0" fontId="6" fillId="0" borderId="43" xfId="0" applyFont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</xf>
    <xf numFmtId="177" fontId="8" fillId="0" borderId="30" xfId="1" applyNumberFormat="1" applyFont="1" applyFill="1" applyBorder="1" applyProtection="1">
      <alignment vertical="center"/>
    </xf>
    <xf numFmtId="177" fontId="8" fillId="0" borderId="23" xfId="1" applyNumberFormat="1" applyFont="1" applyFill="1" applyBorder="1" applyProtection="1">
      <alignment vertical="center"/>
    </xf>
    <xf numFmtId="177" fontId="8" fillId="0" borderId="46" xfId="1" applyNumberFormat="1" applyFont="1" applyFill="1" applyBorder="1" applyProtection="1">
      <alignment vertical="center"/>
    </xf>
    <xf numFmtId="177" fontId="8" fillId="0" borderId="39" xfId="1" applyNumberFormat="1" applyFont="1" applyFill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9" fillId="0" borderId="10" xfId="0" applyFont="1" applyBorder="1" applyProtection="1">
      <alignment vertical="center"/>
    </xf>
    <xf numFmtId="0" fontId="9" fillId="0" borderId="27" xfId="0" applyFont="1" applyBorder="1" applyProtection="1">
      <alignment vertical="center"/>
    </xf>
    <xf numFmtId="0" fontId="9" fillId="0" borderId="11" xfId="0" applyFont="1" applyBorder="1" applyProtection="1">
      <alignment vertical="center"/>
    </xf>
    <xf numFmtId="0" fontId="11" fillId="0" borderId="28" xfId="2" applyFont="1" applyBorder="1" applyAlignment="1" applyProtection="1">
      <protection locked="0"/>
    </xf>
    <xf numFmtId="178" fontId="0" fillId="0" borderId="27" xfId="0" applyNumberForma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top" wrapText="1"/>
    </xf>
    <xf numFmtId="0" fontId="5" fillId="0" borderId="28" xfId="0" applyFont="1" applyBorder="1" applyAlignment="1" applyProtection="1">
      <alignment horizontal="left" vertical="top" wrapText="1"/>
    </xf>
    <xf numFmtId="0" fontId="5" fillId="0" borderId="17" xfId="0" applyFont="1" applyBorder="1" applyAlignment="1" applyProtection="1">
      <alignment horizontal="left" vertical="top" wrapText="1"/>
    </xf>
    <xf numFmtId="0" fontId="8" fillId="0" borderId="8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176" fontId="5" fillId="2" borderId="16" xfId="0" applyNumberFormat="1" applyFont="1" applyFill="1" applyBorder="1" applyAlignment="1" applyProtection="1">
      <alignment horizontal="right" vertical="center"/>
      <protection locked="0"/>
    </xf>
    <xf numFmtId="176" fontId="5" fillId="2" borderId="17" xfId="0" applyNumberFormat="1" applyFont="1" applyFill="1" applyBorder="1" applyAlignment="1" applyProtection="1">
      <alignment horizontal="right" vertical="center"/>
      <protection locked="0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176" fontId="5" fillId="3" borderId="16" xfId="0" applyNumberFormat="1" applyFont="1" applyFill="1" applyBorder="1" applyAlignment="1" applyProtection="1">
      <alignment horizontal="right" vertical="center"/>
      <protection locked="0"/>
    </xf>
    <xf numFmtId="176" fontId="5" fillId="3" borderId="17" xfId="0" applyNumberFormat="1" applyFont="1" applyFill="1" applyBorder="1" applyAlignment="1" applyProtection="1">
      <alignment horizontal="right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/>
    <xf numFmtId="0" fontId="4" fillId="0" borderId="28" xfId="0" applyFont="1" applyBorder="1" applyAlignment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6" fillId="0" borderId="41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47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48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27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center"/>
    </xf>
    <xf numFmtId="0" fontId="7" fillId="0" borderId="38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/>
    </xf>
    <xf numFmtId="0" fontId="8" fillId="0" borderId="29" xfId="0" applyFont="1" applyFill="1" applyBorder="1" applyAlignment="1" applyProtection="1">
      <alignment horizontal="center"/>
    </xf>
    <xf numFmtId="0" fontId="8" fillId="0" borderId="13" xfId="0" applyFont="1" applyFill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shrinkToFit="1"/>
    </xf>
    <xf numFmtId="0" fontId="8" fillId="0" borderId="9" xfId="0" applyFont="1" applyFill="1" applyBorder="1" applyAlignment="1" applyProtection="1">
      <alignment horizontal="center" shrinkToFit="1"/>
    </xf>
    <xf numFmtId="177" fontId="9" fillId="0" borderId="10" xfId="0" applyNumberFormat="1" applyFont="1" applyFill="1" applyBorder="1" applyAlignment="1" applyProtection="1">
      <alignment vertical="center"/>
    </xf>
    <xf numFmtId="177" fontId="9" fillId="0" borderId="11" xfId="1" applyNumberFormat="1" applyFont="1" applyFill="1" applyBorder="1" applyAlignment="1" applyProtection="1">
      <alignment vertical="center"/>
    </xf>
    <xf numFmtId="177" fontId="9" fillId="0" borderId="38" xfId="1" applyNumberFormat="1" applyFont="1" applyFill="1" applyBorder="1" applyAlignment="1" applyProtection="1">
      <alignment vertical="center"/>
    </xf>
    <xf numFmtId="177" fontId="8" fillId="0" borderId="7" xfId="1" applyNumberFormat="1" applyFont="1" applyFill="1" applyBorder="1" applyProtection="1">
      <alignment vertical="center"/>
      <protection locked="0"/>
    </xf>
    <xf numFmtId="177" fontId="8" fillId="0" borderId="7" xfId="1" applyNumberFormat="1" applyFont="1" applyFill="1" applyBorder="1" applyProtection="1">
      <alignment vertical="center"/>
    </xf>
    <xf numFmtId="177" fontId="8" fillId="0" borderId="40" xfId="1" applyNumberFormat="1" applyFont="1" applyFill="1" applyBorder="1" applyProtection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7" fontId="8" fillId="0" borderId="11" xfId="1" applyNumberFormat="1" applyFont="1" applyFill="1" applyBorder="1" applyProtection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5"/>
  <sheetViews>
    <sheetView tabSelected="1" zoomScaleNormal="100" zoomScaleSheetLayoutView="100" workbookViewId="0">
      <selection activeCell="F24" sqref="F24"/>
    </sheetView>
  </sheetViews>
  <sheetFormatPr defaultRowHeight="13.5" x14ac:dyDescent="0.15"/>
  <cols>
    <col min="1" max="1" width="1.625" style="2" customWidth="1"/>
    <col min="2" max="2" width="5.375" style="2" customWidth="1"/>
    <col min="3" max="3" width="9.875" style="2" customWidth="1"/>
    <col min="4" max="4" width="3.75" style="2" customWidth="1"/>
    <col min="5" max="5" width="18.375" style="2" customWidth="1"/>
    <col min="6" max="6" width="10.625" style="2" customWidth="1"/>
    <col min="7" max="7" width="13.125" style="2" customWidth="1"/>
    <col min="8" max="8" width="8.625" style="2" customWidth="1"/>
    <col min="9" max="9" width="9.5" style="2" customWidth="1"/>
    <col min="10" max="10" width="9.625" style="2" customWidth="1"/>
    <col min="11" max="11" width="3.625" style="2" customWidth="1"/>
    <col min="12" max="12" width="9.125" style="2" customWidth="1"/>
    <col min="13" max="13" width="3.625" style="2" customWidth="1"/>
    <col min="14" max="14" width="9.125" style="2" customWidth="1"/>
    <col min="15" max="15" width="3.625" style="2" customWidth="1"/>
    <col min="16" max="16" width="9.125" style="2" customWidth="1"/>
    <col min="17" max="17" width="3.625" style="2" customWidth="1"/>
    <col min="18" max="18" width="9.125" style="2" customWidth="1"/>
    <col min="19" max="19" width="3.625" style="2" customWidth="1"/>
    <col min="20" max="20" width="9.125" style="2" customWidth="1"/>
    <col min="21" max="21" width="5.5" style="2" customWidth="1"/>
    <col min="22" max="22" width="18.625" style="2" customWidth="1"/>
    <col min="23" max="23" width="1.625" style="2" customWidth="1"/>
    <col min="24" max="24" width="1.875" style="2" customWidth="1"/>
    <col min="25" max="16384" width="9" style="2"/>
  </cols>
  <sheetData>
    <row r="1" spans="2:22" ht="24" customHeight="1" x14ac:dyDescent="0.15">
      <c r="B1" s="25" t="s">
        <v>33</v>
      </c>
      <c r="C1" s="25"/>
      <c r="D1" s="25"/>
      <c r="E1" s="1"/>
      <c r="F1" s="1"/>
      <c r="N1" s="31" t="s">
        <v>31</v>
      </c>
      <c r="O1" s="55"/>
      <c r="P1" s="55"/>
      <c r="Q1" s="55"/>
      <c r="R1" s="55"/>
      <c r="S1" s="55"/>
      <c r="T1" s="55"/>
    </row>
    <row r="2" spans="2:22" s="4" customFormat="1" ht="9" customHeight="1" x14ac:dyDescent="0.15">
      <c r="B2" s="3"/>
      <c r="C2" s="3"/>
      <c r="D2" s="3"/>
      <c r="E2" s="3"/>
      <c r="F2" s="3"/>
    </row>
    <row r="3" spans="2:22" s="4" customFormat="1" ht="18" customHeight="1" x14ac:dyDescent="0.15">
      <c r="B3" s="76" t="s">
        <v>8</v>
      </c>
      <c r="C3" s="76"/>
      <c r="D3" s="5"/>
      <c r="E3" s="5"/>
      <c r="F3" s="6"/>
      <c r="G3" s="6"/>
      <c r="H3" s="6"/>
      <c r="I3" s="6"/>
    </row>
    <row r="4" spans="2:22" s="4" customFormat="1" ht="18" customHeight="1" x14ac:dyDescent="0.15">
      <c r="B4" s="77" t="s">
        <v>9</v>
      </c>
      <c r="C4" s="77"/>
      <c r="D4" s="7"/>
      <c r="E4" s="7"/>
      <c r="F4" s="8"/>
      <c r="G4" s="8"/>
      <c r="H4" s="8"/>
      <c r="I4" s="8"/>
    </row>
    <row r="5" spans="2:22" s="4" customFormat="1" ht="18" customHeight="1" x14ac:dyDescent="0.15">
      <c r="B5" s="77" t="s">
        <v>11</v>
      </c>
      <c r="C5" s="77"/>
      <c r="D5" s="7" t="s">
        <v>22</v>
      </c>
      <c r="E5" s="7"/>
      <c r="F5" s="8"/>
      <c r="G5" s="8"/>
      <c r="H5" s="8"/>
      <c r="I5" s="8"/>
    </row>
    <row r="6" spans="2:22" s="4" customFormat="1" ht="18" customHeight="1" x14ac:dyDescent="0.15">
      <c r="B6" s="77" t="s">
        <v>12</v>
      </c>
      <c r="C6" s="77"/>
      <c r="D6" s="7"/>
      <c r="E6" s="7"/>
      <c r="F6" s="8"/>
      <c r="G6" s="8"/>
      <c r="H6" s="8"/>
      <c r="I6" s="8"/>
    </row>
    <row r="7" spans="2:22" s="4" customFormat="1" ht="18" customHeight="1" x14ac:dyDescent="0.15">
      <c r="B7" s="77" t="s">
        <v>34</v>
      </c>
      <c r="C7" s="77"/>
      <c r="D7" s="7"/>
      <c r="E7" s="7"/>
      <c r="F7" s="8"/>
      <c r="G7" s="8"/>
      <c r="H7" s="8"/>
      <c r="I7" s="8"/>
    </row>
    <row r="8" spans="2:22" s="4" customFormat="1" ht="18" customHeight="1" x14ac:dyDescent="0.15">
      <c r="B8" s="77" t="s">
        <v>10</v>
      </c>
      <c r="C8" s="77"/>
      <c r="D8" s="54"/>
      <c r="E8" s="7"/>
      <c r="F8" s="8"/>
      <c r="G8" s="8"/>
      <c r="H8" s="8"/>
      <c r="I8" s="8"/>
    </row>
    <row r="9" spans="2:22" s="4" customFormat="1" ht="9.75" customHeight="1" x14ac:dyDescent="0.15">
      <c r="B9" s="3"/>
      <c r="C9" s="3"/>
      <c r="D9" s="3"/>
      <c r="E9" s="3"/>
      <c r="F9" s="3"/>
    </row>
    <row r="10" spans="2:22" s="4" customFormat="1" ht="95.25" customHeight="1" x14ac:dyDescent="0.15">
      <c r="B10" s="56" t="s">
        <v>48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8"/>
    </row>
    <row r="11" spans="2:22" s="4" customFormat="1" ht="9" customHeight="1" x14ac:dyDescent="0.1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2:22" s="4" customFormat="1" ht="18" customHeight="1" x14ac:dyDescent="0.15">
      <c r="B12" s="82" t="s">
        <v>3</v>
      </c>
      <c r="C12" s="83"/>
      <c r="D12" s="83"/>
      <c r="E12" s="84"/>
      <c r="F12" s="80" t="s">
        <v>4</v>
      </c>
      <c r="G12" s="80" t="s">
        <v>2</v>
      </c>
      <c r="H12" s="88" t="s">
        <v>18</v>
      </c>
      <c r="I12" s="89"/>
      <c r="J12" s="90"/>
      <c r="K12" s="113" t="s">
        <v>1</v>
      </c>
      <c r="L12" s="115"/>
      <c r="M12" s="113" t="s">
        <v>0</v>
      </c>
      <c r="N12" s="114"/>
      <c r="O12" s="59" t="s">
        <v>28</v>
      </c>
      <c r="P12" s="111"/>
      <c r="Q12" s="113" t="s">
        <v>35</v>
      </c>
      <c r="R12" s="114"/>
      <c r="S12" s="118" t="s">
        <v>36</v>
      </c>
      <c r="T12" s="119"/>
    </row>
    <row r="13" spans="2:22" s="4" customFormat="1" ht="27" customHeight="1" x14ac:dyDescent="0.15">
      <c r="B13" s="85"/>
      <c r="C13" s="86"/>
      <c r="D13" s="86"/>
      <c r="E13" s="87"/>
      <c r="F13" s="81"/>
      <c r="G13" s="81"/>
      <c r="H13" s="32"/>
      <c r="I13" s="33" t="s">
        <v>19</v>
      </c>
      <c r="J13" s="34" t="s">
        <v>15</v>
      </c>
      <c r="K13" s="78" t="s">
        <v>5</v>
      </c>
      <c r="L13" s="79"/>
      <c r="M13" s="109" t="s">
        <v>7</v>
      </c>
      <c r="N13" s="110"/>
      <c r="O13" s="60" t="s">
        <v>29</v>
      </c>
      <c r="P13" s="112"/>
      <c r="Q13" s="109" t="s">
        <v>30</v>
      </c>
      <c r="R13" s="110"/>
      <c r="S13" s="60" t="s">
        <v>6</v>
      </c>
      <c r="T13" s="61"/>
    </row>
    <row r="14" spans="2:22" s="4" customFormat="1" ht="18" customHeight="1" x14ac:dyDescent="0.15">
      <c r="B14" s="35" t="s">
        <v>23</v>
      </c>
      <c r="C14" s="91" t="s">
        <v>24</v>
      </c>
      <c r="D14" s="92"/>
      <c r="E14" s="93"/>
      <c r="F14" s="36" t="s">
        <v>25</v>
      </c>
      <c r="G14" s="36" t="s">
        <v>21</v>
      </c>
      <c r="H14" s="37" t="s">
        <v>20</v>
      </c>
      <c r="I14" s="38" t="s">
        <v>26</v>
      </c>
      <c r="J14" s="39"/>
      <c r="K14" s="40" t="s">
        <v>27</v>
      </c>
      <c r="L14" s="41">
        <f t="shared" ref="L14:L16" si="0">IF(H14="会員",3000,IF(H14="非会員",4500,""))</f>
        <v>3000</v>
      </c>
      <c r="M14" s="40" t="s">
        <v>17</v>
      </c>
      <c r="N14" s="41">
        <f t="shared" ref="N14:N24" si="1">IF(M14="○",5000,)</f>
        <v>5000</v>
      </c>
      <c r="O14" s="40" t="s">
        <v>17</v>
      </c>
      <c r="P14" s="42">
        <f>IF(O14="○",12000,)</f>
        <v>12000</v>
      </c>
      <c r="Q14" s="40" t="s">
        <v>17</v>
      </c>
      <c r="R14" s="41">
        <f>IF(Q14="○",3000,)</f>
        <v>3000</v>
      </c>
      <c r="S14" s="40" t="s">
        <v>17</v>
      </c>
      <c r="T14" s="41">
        <f>IF(S14="○",1000,)</f>
        <v>1000</v>
      </c>
    </row>
    <row r="15" spans="2:22" s="4" customFormat="1" ht="18" customHeight="1" x14ac:dyDescent="0.15">
      <c r="B15" s="43">
        <v>1</v>
      </c>
      <c r="C15" s="73"/>
      <c r="D15" s="74"/>
      <c r="E15" s="75"/>
      <c r="F15" s="10"/>
      <c r="G15" s="10"/>
      <c r="H15" s="11"/>
      <c r="I15" s="12"/>
      <c r="J15" s="13"/>
      <c r="K15" s="28" t="str">
        <f>IF(H15="","","○")</f>
        <v/>
      </c>
      <c r="L15" s="30" t="str">
        <f t="shared" si="0"/>
        <v/>
      </c>
      <c r="M15" s="28"/>
      <c r="N15" s="46">
        <f t="shared" si="1"/>
        <v>0</v>
      </c>
      <c r="O15" s="28"/>
      <c r="P15" s="48">
        <f t="shared" ref="P15:P24" si="2">IF(O15="○",12000,)</f>
        <v>0</v>
      </c>
      <c r="Q15" s="28"/>
      <c r="R15" s="46">
        <f>IF(Q15="○",3000,)</f>
        <v>0</v>
      </c>
      <c r="S15" s="28"/>
      <c r="T15" s="46">
        <f>IF(S15="○",1000,)</f>
        <v>0</v>
      </c>
    </row>
    <row r="16" spans="2:22" s="4" customFormat="1" ht="18" customHeight="1" x14ac:dyDescent="0.15">
      <c r="B16" s="44">
        <v>2</v>
      </c>
      <c r="C16" s="70"/>
      <c r="D16" s="71"/>
      <c r="E16" s="72"/>
      <c r="F16" s="10"/>
      <c r="G16" s="10"/>
      <c r="H16" s="11"/>
      <c r="I16" s="12"/>
      <c r="J16" s="13"/>
      <c r="K16" s="27" t="str">
        <f t="shared" ref="K16" si="3">IF(H16="","","○")</f>
        <v/>
      </c>
      <c r="L16" s="26" t="str">
        <f t="shared" si="0"/>
        <v/>
      </c>
      <c r="M16" s="28"/>
      <c r="N16" s="47">
        <f t="shared" si="1"/>
        <v>0</v>
      </c>
      <c r="O16" s="28"/>
      <c r="P16" s="49">
        <f t="shared" si="2"/>
        <v>0</v>
      </c>
      <c r="Q16" s="28"/>
      <c r="R16" s="47">
        <f>IF(Q16="○",3000,)</f>
        <v>0</v>
      </c>
      <c r="S16" s="28"/>
      <c r="T16" s="46">
        <f>IF(S16="○",1000,)</f>
        <v>0</v>
      </c>
    </row>
    <row r="17" spans="2:20" s="4" customFormat="1" ht="18" customHeight="1" x14ac:dyDescent="0.15">
      <c r="B17" s="44">
        <v>3</v>
      </c>
      <c r="C17" s="70"/>
      <c r="D17" s="71"/>
      <c r="E17" s="72"/>
      <c r="F17" s="14"/>
      <c r="G17" s="10"/>
      <c r="H17" s="11"/>
      <c r="I17" s="12"/>
      <c r="J17" s="13"/>
      <c r="K17" s="27" t="str">
        <f t="shared" ref="K17:K19" si="4">IF(H17="","","○")</f>
        <v/>
      </c>
      <c r="L17" s="26" t="str">
        <f t="shared" ref="L17:L19" si="5">IF(H17="会員",3000,IF(H17="非会員",4500,""))</f>
        <v/>
      </c>
      <c r="M17" s="28"/>
      <c r="N17" s="47">
        <f t="shared" si="1"/>
        <v>0</v>
      </c>
      <c r="O17" s="28"/>
      <c r="P17" s="49">
        <f t="shared" si="2"/>
        <v>0</v>
      </c>
      <c r="Q17" s="28"/>
      <c r="R17" s="47">
        <f t="shared" ref="R17:R24" si="6">IF(Q17="○",3000,)</f>
        <v>0</v>
      </c>
      <c r="S17" s="28"/>
      <c r="T17" s="46">
        <f t="shared" ref="T17:T24" si="7">IF(S17="○",1000,)</f>
        <v>0</v>
      </c>
    </row>
    <row r="18" spans="2:20" s="4" customFormat="1" ht="18" customHeight="1" x14ac:dyDescent="0.15">
      <c r="B18" s="44">
        <v>4</v>
      </c>
      <c r="C18" s="70"/>
      <c r="D18" s="71"/>
      <c r="E18" s="72"/>
      <c r="F18" s="14"/>
      <c r="G18" s="14"/>
      <c r="H18" s="15"/>
      <c r="I18" s="16"/>
      <c r="J18" s="17"/>
      <c r="K18" s="27" t="str">
        <f t="shared" si="4"/>
        <v/>
      </c>
      <c r="L18" s="26" t="str">
        <f t="shared" si="5"/>
        <v/>
      </c>
      <c r="M18" s="27"/>
      <c r="N18" s="47">
        <f t="shared" si="1"/>
        <v>0</v>
      </c>
      <c r="O18" s="27"/>
      <c r="P18" s="49">
        <f t="shared" si="2"/>
        <v>0</v>
      </c>
      <c r="Q18" s="27"/>
      <c r="R18" s="47">
        <f t="shared" si="6"/>
        <v>0</v>
      </c>
      <c r="S18" s="27"/>
      <c r="T18" s="46">
        <f t="shared" si="7"/>
        <v>0</v>
      </c>
    </row>
    <row r="19" spans="2:20" s="4" customFormat="1" ht="18" customHeight="1" x14ac:dyDescent="0.15">
      <c r="B19" s="44">
        <v>5</v>
      </c>
      <c r="C19" s="70"/>
      <c r="D19" s="71"/>
      <c r="E19" s="72"/>
      <c r="F19" s="14"/>
      <c r="G19" s="14"/>
      <c r="H19" s="18"/>
      <c r="I19" s="19"/>
      <c r="J19" s="17"/>
      <c r="K19" s="27" t="str">
        <f t="shared" si="4"/>
        <v/>
      </c>
      <c r="L19" s="26" t="str">
        <f t="shared" si="5"/>
        <v/>
      </c>
      <c r="M19" s="27"/>
      <c r="N19" s="47">
        <f t="shared" si="1"/>
        <v>0</v>
      </c>
      <c r="O19" s="27"/>
      <c r="P19" s="49">
        <f t="shared" si="2"/>
        <v>0</v>
      </c>
      <c r="Q19" s="27"/>
      <c r="R19" s="47">
        <f t="shared" si="6"/>
        <v>0</v>
      </c>
      <c r="S19" s="27"/>
      <c r="T19" s="46">
        <f t="shared" si="7"/>
        <v>0</v>
      </c>
    </row>
    <row r="20" spans="2:20" s="4" customFormat="1" ht="18" customHeight="1" x14ac:dyDescent="0.15">
      <c r="B20" s="44">
        <v>6</v>
      </c>
      <c r="C20" s="70"/>
      <c r="D20" s="71"/>
      <c r="E20" s="72"/>
      <c r="F20" s="14"/>
      <c r="G20" s="14"/>
      <c r="H20" s="15"/>
      <c r="I20" s="16"/>
      <c r="J20" s="17"/>
      <c r="K20" s="27" t="str">
        <f t="shared" ref="K20:K21" si="8">IF(H20="","","○")</f>
        <v/>
      </c>
      <c r="L20" s="26" t="str">
        <f t="shared" ref="L20:L21" si="9">IF(H20="会員",3000,IF(H20="非会員",4500,""))</f>
        <v/>
      </c>
      <c r="M20" s="27"/>
      <c r="N20" s="47">
        <f t="shared" si="1"/>
        <v>0</v>
      </c>
      <c r="O20" s="27"/>
      <c r="P20" s="49">
        <f t="shared" si="2"/>
        <v>0</v>
      </c>
      <c r="Q20" s="27"/>
      <c r="R20" s="47">
        <f t="shared" si="6"/>
        <v>0</v>
      </c>
      <c r="S20" s="27"/>
      <c r="T20" s="46">
        <f t="shared" si="7"/>
        <v>0</v>
      </c>
    </row>
    <row r="21" spans="2:20" s="4" customFormat="1" ht="18" customHeight="1" x14ac:dyDescent="0.15">
      <c r="B21" s="44">
        <v>7</v>
      </c>
      <c r="C21" s="70"/>
      <c r="D21" s="71"/>
      <c r="E21" s="72"/>
      <c r="F21" s="14"/>
      <c r="G21" s="14"/>
      <c r="H21" s="15"/>
      <c r="I21" s="20"/>
      <c r="J21" s="17"/>
      <c r="K21" s="27" t="str">
        <f t="shared" si="8"/>
        <v/>
      </c>
      <c r="L21" s="26" t="str">
        <f t="shared" si="9"/>
        <v/>
      </c>
      <c r="M21" s="27"/>
      <c r="N21" s="47">
        <f t="shared" si="1"/>
        <v>0</v>
      </c>
      <c r="O21" s="27"/>
      <c r="P21" s="49">
        <f t="shared" si="2"/>
        <v>0</v>
      </c>
      <c r="Q21" s="27"/>
      <c r="R21" s="47">
        <f t="shared" si="6"/>
        <v>0</v>
      </c>
      <c r="S21" s="27"/>
      <c r="T21" s="46">
        <f t="shared" si="7"/>
        <v>0</v>
      </c>
    </row>
    <row r="22" spans="2:20" s="4" customFormat="1" ht="18" customHeight="1" x14ac:dyDescent="0.15">
      <c r="B22" s="44">
        <v>8</v>
      </c>
      <c r="C22" s="70"/>
      <c r="D22" s="71"/>
      <c r="E22" s="72"/>
      <c r="F22" s="14"/>
      <c r="G22" s="14"/>
      <c r="H22" s="18"/>
      <c r="I22" s="19"/>
      <c r="J22" s="17"/>
      <c r="K22" s="27" t="str">
        <f t="shared" ref="K22:K24" si="10">IF(H22="","","○")</f>
        <v/>
      </c>
      <c r="L22" s="26" t="str">
        <f t="shared" ref="L22:L24" si="11">IF(H22="会員",3000,IF(H22="非会員",4500,""))</f>
        <v/>
      </c>
      <c r="M22" s="27"/>
      <c r="N22" s="47">
        <f t="shared" si="1"/>
        <v>0</v>
      </c>
      <c r="O22" s="27"/>
      <c r="P22" s="49">
        <f t="shared" si="2"/>
        <v>0</v>
      </c>
      <c r="Q22" s="27"/>
      <c r="R22" s="47">
        <f t="shared" si="6"/>
        <v>0</v>
      </c>
      <c r="S22" s="27"/>
      <c r="T22" s="46">
        <f t="shared" si="7"/>
        <v>0</v>
      </c>
    </row>
    <row r="23" spans="2:20" s="4" customFormat="1" ht="18" customHeight="1" x14ac:dyDescent="0.15">
      <c r="B23" s="44">
        <v>9</v>
      </c>
      <c r="C23" s="70"/>
      <c r="D23" s="71"/>
      <c r="E23" s="72"/>
      <c r="F23" s="14"/>
      <c r="G23" s="14"/>
      <c r="H23" s="18"/>
      <c r="I23" s="19"/>
      <c r="J23" s="17"/>
      <c r="K23" s="27" t="str">
        <f t="shared" si="10"/>
        <v/>
      </c>
      <c r="L23" s="26" t="str">
        <f t="shared" si="11"/>
        <v/>
      </c>
      <c r="M23" s="27"/>
      <c r="N23" s="47">
        <f t="shared" si="1"/>
        <v>0</v>
      </c>
      <c r="O23" s="27"/>
      <c r="P23" s="49">
        <f t="shared" si="2"/>
        <v>0</v>
      </c>
      <c r="Q23" s="27"/>
      <c r="R23" s="47">
        <f t="shared" si="6"/>
        <v>0</v>
      </c>
      <c r="S23" s="27"/>
      <c r="T23" s="47">
        <f t="shared" si="7"/>
        <v>0</v>
      </c>
    </row>
    <row r="24" spans="2:20" s="4" customFormat="1" ht="18" customHeight="1" x14ac:dyDescent="0.15">
      <c r="B24" s="45">
        <v>10</v>
      </c>
      <c r="C24" s="97"/>
      <c r="D24" s="98"/>
      <c r="E24" s="99"/>
      <c r="F24" s="21"/>
      <c r="G24" s="21"/>
      <c r="H24" s="22"/>
      <c r="I24" s="23"/>
      <c r="J24" s="24"/>
      <c r="K24" s="29" t="str">
        <f t="shared" si="10"/>
        <v/>
      </c>
      <c r="L24" s="123" t="str">
        <f t="shared" si="11"/>
        <v/>
      </c>
      <c r="M24" s="29"/>
      <c r="N24" s="124">
        <f t="shared" si="1"/>
        <v>0</v>
      </c>
      <c r="O24" s="29"/>
      <c r="P24" s="125">
        <f t="shared" si="2"/>
        <v>0</v>
      </c>
      <c r="Q24" s="29"/>
      <c r="R24" s="124">
        <f t="shared" si="6"/>
        <v>0</v>
      </c>
      <c r="S24" s="29"/>
      <c r="T24" s="128">
        <f t="shared" si="7"/>
        <v>0</v>
      </c>
    </row>
    <row r="25" spans="2:20" s="4" customFormat="1" ht="18" customHeight="1" x14ac:dyDescent="0.15">
      <c r="B25" s="94" t="s">
        <v>16</v>
      </c>
      <c r="C25" s="95"/>
      <c r="D25" s="95"/>
      <c r="E25" s="96"/>
      <c r="F25" s="50"/>
      <c r="G25" s="50"/>
      <c r="H25" s="51"/>
      <c r="I25" s="52"/>
      <c r="J25" s="53"/>
      <c r="K25" s="120">
        <f>COUNTIF(K14:K24,"○")</f>
        <v>0</v>
      </c>
      <c r="L25" s="121">
        <f>SUM(L15:L24)</f>
        <v>0</v>
      </c>
      <c r="M25" s="120">
        <f>COUNTIF(M15:M24,"○")</f>
        <v>0</v>
      </c>
      <c r="N25" s="121">
        <f>SUM(N15:N24)</f>
        <v>0</v>
      </c>
      <c r="O25" s="120">
        <f>COUNTIF(O15:O24,"○")</f>
        <v>0</v>
      </c>
      <c r="P25" s="122">
        <f>SUM(P15:P24)</f>
        <v>0</v>
      </c>
      <c r="Q25" s="120">
        <f>COUNTIF(Q15:Q24,"○")</f>
        <v>0</v>
      </c>
      <c r="R25" s="121">
        <f>SUM(R15:R24)</f>
        <v>0</v>
      </c>
      <c r="S25" s="120">
        <f>COUNTIF(S15:S24,"○")</f>
        <v>0</v>
      </c>
      <c r="T25" s="121">
        <f>SUM(T15:T24)</f>
        <v>0</v>
      </c>
    </row>
    <row r="26" spans="2:20" s="4" customFormat="1" ht="9" customHeight="1" x14ac:dyDescent="0.15"/>
    <row r="27" spans="2:20" ht="25.5" customHeight="1" x14ac:dyDescent="0.15">
      <c r="B27" s="100" t="s">
        <v>32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2"/>
      <c r="O27" s="62" t="s">
        <v>13</v>
      </c>
      <c r="P27" s="63"/>
      <c r="Q27" s="116"/>
      <c r="R27" s="116"/>
      <c r="S27" s="64"/>
      <c r="T27" s="65"/>
    </row>
    <row r="28" spans="2:20" ht="25.5" customHeight="1" x14ac:dyDescent="0.15">
      <c r="B28" s="103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5"/>
      <c r="O28" s="66" t="s">
        <v>14</v>
      </c>
      <c r="P28" s="67"/>
      <c r="Q28" s="117"/>
      <c r="R28" s="117"/>
      <c r="S28" s="68"/>
      <c r="T28" s="69"/>
    </row>
    <row r="29" spans="2:20" ht="25.5" customHeight="1" x14ac:dyDescent="0.15">
      <c r="B29" s="103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5"/>
    </row>
    <row r="30" spans="2:20" ht="25.5" customHeight="1" x14ac:dyDescent="0.15">
      <c r="B30" s="106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8"/>
    </row>
    <row r="32" spans="2:20" x14ac:dyDescent="0.15">
      <c r="C32" s="126" t="s">
        <v>40</v>
      </c>
      <c r="D32" s="127" t="s">
        <v>38</v>
      </c>
      <c r="E32" s="2" t="s">
        <v>37</v>
      </c>
    </row>
    <row r="33" spans="3:6" x14ac:dyDescent="0.15">
      <c r="C33" s="126" t="s">
        <v>41</v>
      </c>
      <c r="D33" s="127" t="s">
        <v>39</v>
      </c>
      <c r="E33" t="s">
        <v>42</v>
      </c>
      <c r="F33" s="2" t="s">
        <v>45</v>
      </c>
    </row>
    <row r="34" spans="3:6" x14ac:dyDescent="0.15">
      <c r="C34" s="126" t="s">
        <v>43</v>
      </c>
      <c r="D34" s="127" t="s">
        <v>39</v>
      </c>
      <c r="E34" s="2" t="s">
        <v>44</v>
      </c>
    </row>
    <row r="35" spans="3:6" x14ac:dyDescent="0.15">
      <c r="C35" s="126" t="s">
        <v>46</v>
      </c>
      <c r="D35" s="127" t="s">
        <v>39</v>
      </c>
      <c r="E35" s="2" t="s">
        <v>47</v>
      </c>
    </row>
  </sheetData>
  <mergeCells count="39">
    <mergeCell ref="Q12:R12"/>
    <mergeCell ref="Q13:R13"/>
    <mergeCell ref="M13:N13"/>
    <mergeCell ref="O12:P12"/>
    <mergeCell ref="O13:P13"/>
    <mergeCell ref="M12:N12"/>
    <mergeCell ref="K13:L13"/>
    <mergeCell ref="F12:F13"/>
    <mergeCell ref="G12:G13"/>
    <mergeCell ref="B12:E13"/>
    <mergeCell ref="H12:J12"/>
    <mergeCell ref="K12:L12"/>
    <mergeCell ref="B3:C3"/>
    <mergeCell ref="B4:C4"/>
    <mergeCell ref="B5:C5"/>
    <mergeCell ref="B6:C6"/>
    <mergeCell ref="B8:C8"/>
    <mergeCell ref="C14:E14"/>
    <mergeCell ref="B7:C7"/>
    <mergeCell ref="O28:P28"/>
    <mergeCell ref="S28:T28"/>
    <mergeCell ref="B25:E25"/>
    <mergeCell ref="B27:M30"/>
    <mergeCell ref="O1:T1"/>
    <mergeCell ref="B10:T10"/>
    <mergeCell ref="S12:T12"/>
    <mergeCell ref="S13:T13"/>
    <mergeCell ref="O27:P27"/>
    <mergeCell ref="S27:T27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</mergeCells>
  <phoneticPr fontId="1"/>
  <dataValidations count="2">
    <dataValidation type="list" allowBlank="1" showInputMessage="1" showErrorMessage="1" sqref="M14:M24 O14:O24 S14:S24 Q14:Q24">
      <formula1>"○,　"</formula1>
    </dataValidation>
    <dataValidation type="list" allowBlank="1" showInputMessage="1" showErrorMessage="1" sqref="H14:H24">
      <formula1>"会員,非会員,　"</formula1>
    </dataValidation>
  </dataValidations>
  <pageMargins left="0.39370078740157483" right="0.19685039370078741" top="0.39370078740157483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愛知県</cp:lastModifiedBy>
  <cp:lastPrinted>2018-05-29T01:26:54Z</cp:lastPrinted>
  <dcterms:created xsi:type="dcterms:W3CDTF">2016-08-18T01:34:44Z</dcterms:created>
  <dcterms:modified xsi:type="dcterms:W3CDTF">2018-05-29T05:10:55Z</dcterms:modified>
</cp:coreProperties>
</file>